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60" documentId="8_{995995B5-3A28-4DED-961C-A601C9F7CF7E}" xr6:coauthVersionLast="46" xr6:coauthVersionMax="46" xr10:uidLastSave="{097FDA05-1E49-4B07-8002-74E42310A78D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<sst xmlns="http://schemas.openxmlformats.org/spreadsheetml/2006/main" count="357" uniqueCount="235">
  <si>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</si>
  <si>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</si>
  <si>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</si>
  <si>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</si>
  <si>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</si>
  <si>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</si>
  <si>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</si>
  <si>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</si>
  <si>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</si>
  <si>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</si>
  <si>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</si>
  <si>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</si>
  <si>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</si>
  <si>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</si>
  <si>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</si>
  <si>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</si>
  <si>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</si>
  <si>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</si>
  <si>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</si>
  <si>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</si>
  <si>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</si>
  <si>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</si>
  <si>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</si>
  <si>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</si>
  <si>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</si>
  <si>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</si>
  <si>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</si>
  <si>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</si>
  <si>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</si>
  <si>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</si>
  <si>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</si>
  <si>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</si>
  <si>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</si>
  <si>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</si>
  <si>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</si>
  <si>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</si>
  <si>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</si>
  <si>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</si>
  <si>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</si>
  <si>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</si>
  <si>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</si>
  <si>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</si>
  <si>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</si>
  <si>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</si>
  <si>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</si>
  <si>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</si>
  <si>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</si>
  <si>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</si>
  <si>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</si>
  <si>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</si>
  <si>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</si>
  <si>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</si>
  <si>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</si>
  <si>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</si>
  <si>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</si>
  <si>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</si>
  <si>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</si>
  <si>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</si>
  <si>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</si>
  <si>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</si>
  <si>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</si>
  <si>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</si>
  <si>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</si>
  <si>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</si>
  <si>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</si>
  <si>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</si>
  <si>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</si>
  <si>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</si>
  <si>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</si>
  <si>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</si>
  <si>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</si>
  <si>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</si>
  <si>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</si>
  <si>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</si>
  <si>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</si>
  <si>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</si>
  <si>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</si>
  <si>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</si>
  <si>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</si>
  <si>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</si>
  <si>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</si>
  <si>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</si>
  <si>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</si>
  <si>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</si>
  <si>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</si>
  <si>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</si>
  <si>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</si>
  <si>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</si>
  <si>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</si>
  <si>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</si>
  <si>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</si>
  <si>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</si>
  <si>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</si>
  <si>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</si>
  <si>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</si>
  <si>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</si>
  <si>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</si>
  <si>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</si>
  <si>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</si>
  <si>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</si>
  <si>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</si>
  <si>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</si>
  <si>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</si>
  <si>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</si>
  <si>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</si>
  <si>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</si>
  <si>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</si>
  <si>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</si>
  <si>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</si>
  <si>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</si>
  <si>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</si>
  <si>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</si>
  <si>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</si>
  <si>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</si>
  <si>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</si>
  <si>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</si>
  <si>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</si>
  <si>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</si>
  <si>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</si>
  <si>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</si>
  <si>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</si>
  <si>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</si>
  <si>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</si>
  <si>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</si>
  <si>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</si>
  <si>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</si>
  <si>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</si>
  <si>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</si>
  <si>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</si>
  <si>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</si>
  <si>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</si>
  <si>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</si>
  <si>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</si>
  <si>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</si>
  <si>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</si>
  <si>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</si>
  <si>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</si>
  <si>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</si>
  <si>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</si>
  <si>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</si>
  <si>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</si>
  <si>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</si>
  <si>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</si>
  <si>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</si>
  <si>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</si>
  <si>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</si>
  <si>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</si>
  <si>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</si>
  <si>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</si>
  <si>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</si>
  <si>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</si>
  <si>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</si>
  <si>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</si>
  <si>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</si>
  <si>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</si>
  <si>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</si>
  <si>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</si>
  <si>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</si>
  <si>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</si>
  <si>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</si>
  <si>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</si>
  <si>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</si>
  <si>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</si>
  <si>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</si>
  <si>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</si>
  <si>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</si>
  <si>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</si>
  <si>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</si>
  <si>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</si>
  <si>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</si>
  <si>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</si>
  <si>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</si>
  <si>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</si>
  <si>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</si>
  <si>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</si>
  <si>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</si>
  <si>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</si>
  <si>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</si>
  <si>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</si>
  <si>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</si>
  <si>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</si>
  <si>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</si>
  <si>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</si>
  <si>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</si>
  <si>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</si>
  <si>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</si>
  <si>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</si>
  <si>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</si>
  <si>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</si>
  <si>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</si>
  <si>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</si>
  <si>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</si>
  <si>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</si>
  <si>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</si>
  <si>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</si>
  <si>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</si>
  <si>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</si>
  <si>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</si>
  <si>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</si>
  <si>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</si>
  <si>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</si>
  <si>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</si>
  <si>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</si>
  <si>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</si>
  <si>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</si>
  <si>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</si>
  <si>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</si>
  <si>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</si>
  <si>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</si>
  <si>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</si>
  <si>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</si>
  <si>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04PM20</t>
  </si>
  <si>
    <t>01-16-21</t>
  </si>
  <si>
    <t>10U 0650980</t>
  </si>
  <si>
    <t>Oetata 7km right spur 2km up spur</t>
  </si>
  <si>
    <t>SCt(deadPl); Ct(S)</t>
  </si>
  <si>
    <t>Dead Pl S; Dead PCtl(S</t>
  </si>
  <si>
    <t>Flat to rolling</t>
  </si>
  <si>
    <t>S; S/W</t>
  </si>
  <si>
    <t>Unknown</t>
  </si>
  <si>
    <t>Ungulates</t>
  </si>
  <si>
    <t>980-1040</t>
  </si>
  <si>
    <t>4WD</t>
  </si>
  <si>
    <t>2WD</t>
  </si>
  <si>
    <t>Existing road systems, establish new roads and trails</t>
  </si>
  <si>
    <t>No population</t>
  </si>
  <si>
    <t>None</t>
  </si>
  <si>
    <t>No flight</t>
  </si>
  <si>
    <t>Leave,  no action</t>
  </si>
  <si>
    <t>Leave, no action</t>
  </si>
  <si>
    <t xml:space="preserve">This polygon contains primarily dead Pine from historic Mountain Pine beetle infestations and Cottonwood with pockets of </t>
  </si>
  <si>
    <t xml:space="preserve">Spruce.   There is no current Spruce beetle activity within the surveyed area and given the stand composition the polygon is at </t>
  </si>
  <si>
    <t xml:space="preserve">low to no risk of future spruce beetle infestations.  No bark patches were taken due to no sample trees present, no further </t>
  </si>
  <si>
    <t xml:space="preserve">action is required at this time.  </t>
  </si>
  <si>
    <t>5 to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</si>
</sst>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>
      <selection activeCell="L7" sqref="L7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1" t="s">
        <v>211</v>
      </c>
      <c r="D3" s="181">
        <v>75.599999999999994</v>
      </c>
      <c r="E3" s="181">
        <v>7785</v>
      </c>
      <c r="F3" s="182" t="s">
        <v>212</v>
      </c>
      <c r="G3" s="181" t="s">
        <v>213</v>
      </c>
      <c r="H3" s="181">
        <v>6145548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2</v>
      </c>
      <c r="Q3" s="184">
        <v>1100</v>
      </c>
      <c r="R3" s="184">
        <v>1200</v>
      </c>
      <c r="S3" s="187">
        <v>1</v>
      </c>
      <c r="T3" s="186"/>
      <c r="U3" s="186"/>
      <c r="V3" s="186"/>
      <c r="W3" s="186"/>
      <c r="X3" s="186"/>
      <c r="Y3" s="186"/>
      <c r="Z3" s="186"/>
      <c r="AA3" s="186"/>
      <c r="AB3" s="186"/>
      <c r="AC3" s="189">
        <v>1</v>
      </c>
      <c r="AD3" s="186"/>
      <c r="AE3" s="186"/>
      <c r="AF3" s="186"/>
      <c r="AG3" s="186"/>
      <c r="AH3" s="186"/>
      <c r="AI3" s="186"/>
      <c r="AJ3" s="186">
        <v>1</v>
      </c>
      <c r="AK3" s="186"/>
      <c r="AL3" s="186"/>
      <c r="AM3" s="189"/>
      <c r="AN3" s="186"/>
      <c r="AO3" s="186"/>
      <c r="AP3" s="186"/>
      <c r="AQ3" s="186"/>
      <c r="AR3" s="186"/>
      <c r="AS3" s="186"/>
      <c r="AT3" s="186"/>
      <c r="AU3" s="186"/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>
        <v>2</v>
      </c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2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3</v>
      </c>
      <c r="DZ3" s="6">
        <f t="shared" si="0"/>
        <v>0</v>
      </c>
      <c r="EA3" s="6">
        <f t="shared" si="0"/>
        <v>0</v>
      </c>
      <c r="EB3" s="6">
        <f>DR3+DS3+DT3+DU3+DV3+DW3+DX3</f>
        <v>2</v>
      </c>
      <c r="EC3" s="6">
        <f>DY3+DZ3+EA3+EB3</f>
        <v>5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O4" s="6">
        <v>0</v>
      </c>
      <c r="P4" s="42">
        <v>2</v>
      </c>
      <c r="Q4" s="10">
        <v>2900</v>
      </c>
      <c r="R4" s="10">
        <v>3000</v>
      </c>
      <c r="S4" s="9">
        <v>1</v>
      </c>
      <c r="T4" s="10"/>
      <c r="U4" s="10"/>
      <c r="V4" s="10"/>
      <c r="W4" s="10"/>
      <c r="X4" s="10"/>
      <c r="Y4" s="10"/>
      <c r="Z4" s="10">
        <v>5</v>
      </c>
      <c r="AA4" s="10">
        <v>3</v>
      </c>
      <c r="AB4" s="10"/>
      <c r="AC4" s="9">
        <v>1</v>
      </c>
      <c r="AD4" s="10"/>
      <c r="AE4" s="10"/>
      <c r="AF4" s="10"/>
      <c r="AG4" s="10"/>
      <c r="AH4" s="10"/>
      <c r="AI4" s="10"/>
      <c r="AJ4" s="10">
        <v>20</v>
      </c>
      <c r="AK4" s="10">
        <v>6</v>
      </c>
      <c r="AL4" s="10"/>
      <c r="AM4" s="9"/>
      <c r="AN4" s="10"/>
      <c r="AO4" s="10"/>
      <c r="AP4" s="10"/>
      <c r="AQ4" s="10"/>
      <c r="AR4" s="10"/>
      <c r="AS4" s="10"/>
      <c r="AT4" s="10">
        <v>4</v>
      </c>
      <c r="AU4" s="10">
        <v>2</v>
      </c>
      <c r="AV4" s="10"/>
      <c r="AW4" s="9">
        <v>1</v>
      </c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>
        <v>2</v>
      </c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>
        <v>2</v>
      </c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5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31</v>
      </c>
      <c r="DZ4" s="6">
        <f t="shared" si="3"/>
        <v>11</v>
      </c>
      <c r="EA4" s="6">
        <f t="shared" si="3"/>
        <v>0</v>
      </c>
      <c r="EB4" s="6">
        <f t="shared" ref="EB4:EB19" si="4">DR4+DS4+DT4+DU4+DV4+DW4+DX4</f>
        <v>5</v>
      </c>
      <c r="EC4" s="6">
        <f t="shared" ref="EC4:EC19" si="5">DY4+DZ4+EA4+EB4</f>
        <v>47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260</v>
      </c>
      <c r="D8" s="6">
        <f>A8*D3</f>
        <v>19656</v>
      </c>
      <c r="I8" s="96" t="s">
        <v>54</v>
      </c>
      <c r="J8" s="6">
        <f>TOTALS!D20*D3</f>
        <v>2646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13.461538461538462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5</v>
      </c>
      <c r="AA203" s="29">
        <f t="shared" si="100"/>
        <v>3</v>
      </c>
      <c r="AB203" s="29">
        <f t="shared" si="100"/>
        <v>0</v>
      </c>
      <c r="AC203" s="44">
        <f t="shared" si="100"/>
        <v>2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21</v>
      </c>
      <c r="AK203" s="29">
        <f t="shared" si="101"/>
        <v>6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4</v>
      </c>
      <c r="AU203" s="29">
        <f t="shared" si="101"/>
        <v>2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4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7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34</v>
      </c>
      <c r="DZ203" s="29">
        <f t="shared" si="106"/>
        <v>11</v>
      </c>
      <c r="EA203" s="29">
        <f t="shared" si="106"/>
        <v>0</v>
      </c>
      <c r="EB203" s="29">
        <f t="shared" si="106"/>
        <v>7</v>
      </c>
      <c r="EC203" s="29">
        <f t="shared" si="106"/>
        <v>52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workbookViewId="0">
      <selection activeCell="K30" sqref="K30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1.57031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04PM20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01-16-21</v>
      </c>
      <c r="F10" s="45"/>
      <c r="H10" s="46" t="s">
        <v>83</v>
      </c>
      <c r="I10" s="46" t="s">
        <v>84</v>
      </c>
      <c r="J10" s="136" t="str">
        <f>ENTRY!G3</f>
        <v>10U 0650980</v>
      </c>
      <c r="K10" s="46" t="s">
        <v>85</v>
      </c>
      <c r="L10" s="136">
        <f>ENTRY!H3</f>
        <v>6145548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75.599999999999994</v>
      </c>
      <c r="F11" s="45"/>
      <c r="H11" s="46" t="s">
        <v>87</v>
      </c>
      <c r="I11" s="45"/>
      <c r="J11" s="45"/>
      <c r="K11" s="136">
        <f>ENTRY!E3</f>
        <v>7785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7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35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13.461538461538462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34</v>
      </c>
      <c r="H31" s="83"/>
      <c r="I31" s="102">
        <f>ENTRY!DY203/ENTRY!DQ203*10</f>
        <v>170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11</v>
      </c>
      <c r="H32" s="85"/>
      <c r="I32" s="103">
        <f>ENTRY!DZ203/ENTRY!DQ203*10</f>
        <v>55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45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13.461538461538462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8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2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27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6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4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7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45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30" workbookViewId="0">
      <selection activeCell="M17" sqref="M17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04PM20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75.599999999999994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01-16-21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0650980</v>
      </c>
      <c r="F11" s="133" t="s">
        <v>85</v>
      </c>
      <c r="G11" s="136">
        <f>ENTRY!H3</f>
        <v>6145548</v>
      </c>
      <c r="H11" s="50"/>
      <c r="I11" s="129" t="s">
        <v>87</v>
      </c>
      <c r="J11" s="127"/>
      <c r="K11" s="127"/>
      <c r="L11" s="134">
        <f>ENTRY!E3</f>
        <v>7785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214</v>
      </c>
      <c r="F16" s="138"/>
      <c r="G16" s="138"/>
      <c r="H16" s="52" t="s">
        <v>175</v>
      </c>
      <c r="I16" s="50"/>
      <c r="J16" s="98" t="s">
        <v>215</v>
      </c>
      <c r="K16" s="50"/>
      <c r="L16" s="52" t="s">
        <v>176</v>
      </c>
      <c r="M16" s="138" t="s">
        <v>234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98" t="s">
        <v>216</v>
      </c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217</v>
      </c>
      <c r="F18" s="138"/>
      <c r="G18" s="138"/>
      <c r="H18" s="52" t="s">
        <v>178</v>
      </c>
      <c r="I18" s="50"/>
      <c r="J18" s="98" t="s">
        <v>201</v>
      </c>
      <c r="K18" s="138"/>
      <c r="L18" s="52" t="s">
        <v>179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219</v>
      </c>
      <c r="H20" s="52" t="s">
        <v>181</v>
      </c>
      <c r="I20" s="50"/>
      <c r="J20" s="98" t="s">
        <v>220</v>
      </c>
      <c r="K20" s="50"/>
      <c r="L20" s="52" t="s">
        <v>182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222</v>
      </c>
      <c r="F24" s="50"/>
      <c r="G24" s="50"/>
      <c r="H24" s="52" t="s">
        <v>185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225</v>
      </c>
      <c r="G30" s="50"/>
      <c r="H30" s="50"/>
      <c r="I30" s="52" t="s">
        <v>189</v>
      </c>
      <c r="J30" s="50"/>
      <c r="K30" s="50"/>
      <c r="L30" s="139" t="s">
        <v>226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226</v>
      </c>
      <c r="F32" s="50"/>
      <c r="G32" s="50"/>
      <c r="H32" s="50"/>
      <c r="I32" s="52" t="s">
        <v>191</v>
      </c>
      <c r="J32" s="50"/>
      <c r="K32" s="50"/>
      <c r="L32" s="98" t="s">
        <v>226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226</v>
      </c>
      <c r="F34" s="138"/>
      <c r="G34" s="50"/>
      <c r="H34" s="50"/>
      <c r="I34" s="52" t="s">
        <v>193</v>
      </c>
      <c r="J34" s="50"/>
      <c r="K34" s="50"/>
      <c r="L34" s="98" t="s">
        <v>227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228</v>
      </c>
      <c r="F38" s="178"/>
      <c r="G38" s="131"/>
      <c r="H38" s="50"/>
      <c r="I38" s="156" t="s">
        <v>196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230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231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232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233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2021-02-01T20:02:47Z</dcterms:modified>
</cp:coreProperties>
</file>